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781" activeTab="0"/>
  </bookViews>
  <sheets>
    <sheet name="Kultur og Fritid-drift" sheetId="1" r:id="rId1"/>
    <sheet name="Kultur og Fritid-anlæg" sheetId="2" r:id="rId2"/>
  </sheets>
  <definedNames>
    <definedName name="_xlnm.Print_Titles" localSheetId="0">'Kultur og Fritid-drift'!$6:$7</definedName>
  </definedNames>
  <calcPr fullCalcOnLoad="1"/>
</workbook>
</file>

<file path=xl/sharedStrings.xml><?xml version="1.0" encoding="utf-8"?>
<sst xmlns="http://schemas.openxmlformats.org/spreadsheetml/2006/main" count="96" uniqueCount="80">
  <si>
    <t>I alt</t>
  </si>
  <si>
    <t>Virksomhed/område:</t>
  </si>
  <si>
    <t>Udvalg: Kultur og Fritid</t>
  </si>
  <si>
    <t>Drift</t>
  </si>
  <si>
    <t>Anlæg</t>
  </si>
  <si>
    <t>Dok.nr.</t>
  </si>
  <si>
    <t>Budget-overførsel i alt</t>
  </si>
  <si>
    <t>Udenfor rammen:</t>
  </si>
  <si>
    <t>+ = overskud,     - =  underskud</t>
  </si>
  <si>
    <t>Indenfor rammen:</t>
  </si>
  <si>
    <t>Navn</t>
  </si>
  <si>
    <t>Anlægsprojekter</t>
  </si>
  <si>
    <t>Konto 
(sted)</t>
  </si>
  <si>
    <t>Bibliotek</t>
  </si>
  <si>
    <t>Primært engergibesparende foranstalt.</t>
  </si>
  <si>
    <t>Børneteater</t>
  </si>
  <si>
    <t>Varde Byråds kunstudvalg</t>
  </si>
  <si>
    <t>Andre Kulturelle formål</t>
  </si>
  <si>
    <t>Start- og udviklingspuljen</t>
  </si>
  <si>
    <t>Tilskud til Frivilligt socialt arbejde</t>
  </si>
  <si>
    <t>Oksbøl Vandrehjem</t>
  </si>
  <si>
    <t>035.066</t>
  </si>
  <si>
    <t>Markedsføring</t>
  </si>
  <si>
    <t>Medlemstilskud</t>
  </si>
  <si>
    <t>Bundne budgetoverførsler fra 2010 og tidligere år</t>
  </si>
  <si>
    <t>Bundne budgetover-
førsler fra 2010 og tidligere år</t>
  </si>
  <si>
    <t>Musik- og billedskolen</t>
  </si>
  <si>
    <t>363/364</t>
  </si>
  <si>
    <t>Driftsudgifter og anskaffelser udendørsanlæg</t>
  </si>
  <si>
    <t>035.007</t>
  </si>
  <si>
    <t>Lokaletilskud</t>
  </si>
  <si>
    <t>Energirigtig renovering - idrætsanlæg</t>
  </si>
  <si>
    <t>Budgetoverførsler fra 2012 til 2013</t>
  </si>
  <si>
    <t>Budget-
overførsel fra 2012 til 2013</t>
  </si>
  <si>
    <t>Korr. budget 2012</t>
  </si>
  <si>
    <t>Regnskab 2012</t>
  </si>
  <si>
    <t>Budgetoverførsel fra 2012 til 2013</t>
  </si>
  <si>
    <t xml:space="preserve">Breddeidræt </t>
  </si>
  <si>
    <t>030.001</t>
  </si>
  <si>
    <t>Diverse aktiviteter</t>
  </si>
  <si>
    <t>*031.065</t>
  </si>
  <si>
    <t>Scoremad - udviklingstiltag</t>
  </si>
  <si>
    <t>318.087</t>
  </si>
  <si>
    <t>KulturUngePulje</t>
  </si>
  <si>
    <t>364.036</t>
  </si>
  <si>
    <t>371.001</t>
  </si>
  <si>
    <t>350.001</t>
  </si>
  <si>
    <t>23808-13</t>
  </si>
  <si>
    <t>23809-13</t>
  </si>
  <si>
    <t>Bro fra Arnbjerg til Varde Sommerland</t>
  </si>
  <si>
    <t>020.830</t>
  </si>
  <si>
    <t>Kunststofbane i Varde</t>
  </si>
  <si>
    <t>031.820</t>
  </si>
  <si>
    <t>Renovering af toiletbygning i tidligere Varde Sommerland</t>
  </si>
  <si>
    <t>035.875</t>
  </si>
  <si>
    <t>Indkøb af musik- og lydanlæg</t>
  </si>
  <si>
    <t>Flytning af Rød Pavillion til Stålværks- og Trådspinderigrunden</t>
  </si>
  <si>
    <t>Projekt Stålværks- og Trådspinderigrunden</t>
  </si>
  <si>
    <t>Overføres til Stålværks- og Trådspinderiprojektet</t>
  </si>
  <si>
    <t>En del bevillinger er allerede givet men ikke udbetalt</t>
  </si>
  <si>
    <t>Overføres til vedligehold jævnfør politisk beslutning</t>
  </si>
  <si>
    <t>Projektet kører også i 2013</t>
  </si>
  <si>
    <t>Bevilling er givet - ej udbetalt</t>
  </si>
  <si>
    <t>Aftaler og betalinger følger skoleåret - derfor bud</t>
  </si>
  <si>
    <t>Tilskud til kunstforeninger</t>
  </si>
  <si>
    <t>Opspares til kunstkøb</t>
  </si>
  <si>
    <t>Fest- og kulturuge</t>
  </si>
  <si>
    <t>Til nye tiltag om synlighed</t>
  </si>
  <si>
    <t>En del bevillinger er givet - rest til foreningers udviklingstiltag i 2013</t>
  </si>
  <si>
    <t>Overføres jævnfør tilskudsreglerne i kommunen</t>
  </si>
  <si>
    <t>Overføres til frivilligt socialt arbejde i 2013</t>
  </si>
  <si>
    <t>Overføres til planlagte breddeidrætsaktiviteter og supplerende initiativer afledt af breddeidrætsprojekter</t>
  </si>
  <si>
    <t>der ansøges om</t>
  </si>
  <si>
    <t>013.061</t>
  </si>
  <si>
    <t>Musik- og Billedskolen - Vestervold 11</t>
  </si>
  <si>
    <t>Musik- og Billedskolen - statstilskud</t>
  </si>
  <si>
    <t>363.001</t>
  </si>
  <si>
    <t>se bilag</t>
  </si>
  <si>
    <t>lokaletilskud og breddeidræt</t>
  </si>
  <si>
    <t>subtotal Kultur og Fritid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</si>
</sst>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&quot;kr&quot;\ #,##0.00"/>
    <numFmt numFmtId="179" formatCode="[$-406]d\.\ mmmm\ yyyy"/>
    <numFmt numFmtId="180" formatCode="######"/>
    <numFmt numFmtId="181" formatCode="00####"/>
    <numFmt numFmtId="182" formatCode="0#####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33" borderId="0" xfId="0" applyFont="1" applyFill="1" applyAlignment="1" quotePrefix="1">
      <alignment horizontal="centerContinuous"/>
    </xf>
    <xf numFmtId="0" fontId="0" fillId="33" borderId="0" xfId="0" applyFill="1" applyAlignment="1">
      <alignment horizontal="centerContinuous"/>
    </xf>
    <xf numFmtId="0" fontId="7" fillId="0" borderId="0" xfId="0" applyFont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 horizontal="right"/>
    </xf>
    <xf numFmtId="0" fontId="2" fillId="33" borderId="0" xfId="0" applyFont="1" applyFill="1" applyAlignment="1" quotePrefix="1">
      <alignment wrapText="1"/>
    </xf>
    <xf numFmtId="0" fontId="3" fillId="34" borderId="10" xfId="0" applyFont="1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wrapText="1"/>
    </xf>
    <xf numFmtId="0" fontId="3" fillId="34" borderId="12" xfId="0" applyFont="1" applyFill="1" applyBorder="1" applyAlignment="1">
      <alignment horizontal="centerContinuous"/>
    </xf>
    <xf numFmtId="3" fontId="0" fillId="0" borderId="0" xfId="0" applyNumberFormat="1" applyFont="1" applyAlignment="1" quotePrefix="1">
      <alignment horizontal="right"/>
    </xf>
    <xf numFmtId="0" fontId="0" fillId="0" borderId="0" xfId="0" applyAlignment="1" quotePrefix="1">
      <alignment/>
    </xf>
    <xf numFmtId="3" fontId="0" fillId="0" borderId="0" xfId="0" applyNumberFormat="1" applyAlignment="1">
      <alignment horizontal="left"/>
    </xf>
    <xf numFmtId="3" fontId="8" fillId="0" borderId="0" xfId="0" applyNumberFormat="1" applyFont="1" applyAlignment="1">
      <alignment horizontal="left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0" fillId="0" borderId="0" xfId="0" applyAlignment="1" quotePrefix="1">
      <alignment horizontal="right" vertical="top"/>
    </xf>
    <xf numFmtId="3" fontId="8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pane ySplit="6" topLeftCell="A30" activePane="bottomLeft" state="frozen"/>
      <selection pane="topLeft" activeCell="C23" sqref="C23"/>
      <selection pane="bottomLeft" activeCell="I34" sqref="I34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3.28125" style="0" customWidth="1"/>
    <col min="4" max="4" width="7.57421875" style="0" bestFit="1" customWidth="1"/>
    <col min="5" max="5" width="12.28125" style="0" bestFit="1" customWidth="1"/>
    <col min="6" max="7" width="13.140625" style="0" customWidth="1"/>
    <col min="8" max="8" width="14.421875" style="0" customWidth="1"/>
    <col min="9" max="9" width="13.140625" style="0" customWidth="1"/>
    <col min="10" max="10" width="18.140625" style="4" customWidth="1"/>
    <col min="11" max="11" width="11.7109375" style="0" customWidth="1"/>
  </cols>
  <sheetData>
    <row r="1" ht="13.5" thickBot="1"/>
    <row r="2" spans="2:11" ht="26.25" thickBot="1">
      <c r="B2" s="27" t="s">
        <v>32</v>
      </c>
      <c r="C2" s="19"/>
      <c r="D2" s="19"/>
      <c r="E2" s="19"/>
      <c r="F2" s="19"/>
      <c r="G2" s="19"/>
      <c r="H2" s="19"/>
      <c r="I2" s="19"/>
      <c r="J2" s="19"/>
      <c r="K2" s="21"/>
    </row>
    <row r="4" spans="2:3" ht="18">
      <c r="B4" s="15" t="s">
        <v>2</v>
      </c>
      <c r="C4" s="2"/>
    </row>
    <row r="5" ht="18">
      <c r="B5" s="15" t="s">
        <v>3</v>
      </c>
    </row>
    <row r="6" spans="2:11" s="1" customFormat="1" ht="57.75" customHeight="1">
      <c r="B6" s="24" t="s">
        <v>1</v>
      </c>
      <c r="C6" s="24"/>
      <c r="D6" s="25" t="s">
        <v>12</v>
      </c>
      <c r="E6" s="26" t="s">
        <v>34</v>
      </c>
      <c r="F6" s="26" t="s">
        <v>35</v>
      </c>
      <c r="G6" s="23" t="s">
        <v>33</v>
      </c>
      <c r="H6" s="23" t="s">
        <v>25</v>
      </c>
      <c r="I6" s="26" t="s">
        <v>6</v>
      </c>
      <c r="J6" s="26" t="s">
        <v>5</v>
      </c>
      <c r="K6" s="22"/>
    </row>
    <row r="7" spans="7:9" ht="12.75">
      <c r="G7" s="13" t="s">
        <v>8</v>
      </c>
      <c r="H7" s="14"/>
      <c r="I7" s="14"/>
    </row>
    <row r="8" ht="12.75">
      <c r="B8" s="1" t="s">
        <v>9</v>
      </c>
    </row>
    <row r="9" spans="2:13" ht="12.75">
      <c r="B9" t="s">
        <v>13</v>
      </c>
      <c r="D9" s="29" t="s">
        <v>46</v>
      </c>
      <c r="E9" s="3">
        <v>21933058</v>
      </c>
      <c r="F9" s="3">
        <v>22003467</v>
      </c>
      <c r="G9" s="3">
        <f>SUM(E9-F9)</f>
        <v>-70409</v>
      </c>
      <c r="H9" s="3">
        <v>628688</v>
      </c>
      <c r="I9" s="3">
        <f>G9+H9</f>
        <v>558279</v>
      </c>
      <c r="J9" s="6" t="s">
        <v>47</v>
      </c>
      <c r="M9" s="3"/>
    </row>
    <row r="10" spans="2:13" ht="12.75">
      <c r="B10" t="s">
        <v>26</v>
      </c>
      <c r="D10" t="s">
        <v>27</v>
      </c>
      <c r="E10" s="3">
        <v>7137093</v>
      </c>
      <c r="F10" s="3">
        <v>7081662</v>
      </c>
      <c r="G10" s="3">
        <f>SUM(E10-F10)</f>
        <v>55431</v>
      </c>
      <c r="H10" s="3">
        <v>0</v>
      </c>
      <c r="I10" s="3">
        <f>G10+H10</f>
        <v>55431</v>
      </c>
      <c r="J10" s="6" t="s">
        <v>48</v>
      </c>
      <c r="M10" s="3"/>
    </row>
    <row r="11" spans="5:13" ht="12.75">
      <c r="E11" s="3"/>
      <c r="F11" s="3"/>
      <c r="G11" s="3"/>
      <c r="H11" s="3"/>
      <c r="I11" s="3"/>
      <c r="J11" s="6"/>
      <c r="M11" s="3"/>
    </row>
    <row r="12" spans="2:13" ht="12.75">
      <c r="B12" s="1" t="s">
        <v>7</v>
      </c>
      <c r="E12" s="3"/>
      <c r="F12" s="3"/>
      <c r="G12" s="3"/>
      <c r="H12" s="3"/>
      <c r="I12" s="3"/>
      <c r="J12" s="6"/>
      <c r="K12" s="3"/>
      <c r="M12" s="3"/>
    </row>
    <row r="13" spans="2:10" ht="12.75">
      <c r="B13" s="9" t="s">
        <v>39</v>
      </c>
      <c r="D13" s="28" t="s">
        <v>40</v>
      </c>
      <c r="E13" s="3">
        <v>19240</v>
      </c>
      <c r="F13" s="3">
        <v>0</v>
      </c>
      <c r="G13" s="3">
        <f>SUM(E13-F13)</f>
        <v>19240</v>
      </c>
      <c r="H13" s="3">
        <v>0</v>
      </c>
      <c r="I13" s="3">
        <f>G13+H13</f>
        <v>19240</v>
      </c>
      <c r="J13" s="31" t="s">
        <v>58</v>
      </c>
    </row>
    <row r="14" spans="2:10" ht="12.75">
      <c r="B14" t="s">
        <v>28</v>
      </c>
      <c r="D14" s="16" t="s">
        <v>29</v>
      </c>
      <c r="E14" s="3">
        <v>410215</v>
      </c>
      <c r="F14" s="3">
        <v>226131</v>
      </c>
      <c r="G14" s="3">
        <f aca="true" t="shared" si="0" ref="G14:G24">SUM(E14-F14)</f>
        <v>184084</v>
      </c>
      <c r="H14" s="3">
        <v>0</v>
      </c>
      <c r="I14" s="3">
        <f>G14+H14</f>
        <v>184084</v>
      </c>
      <c r="J14" s="31" t="s">
        <v>59</v>
      </c>
    </row>
    <row r="15" spans="2:13" ht="12.75">
      <c r="B15" t="s">
        <v>20</v>
      </c>
      <c r="D15" s="10" t="s">
        <v>21</v>
      </c>
      <c r="E15" s="3">
        <v>270709</v>
      </c>
      <c r="F15" s="3">
        <v>-96556</v>
      </c>
      <c r="G15" s="3">
        <f>SUM(E15-F15)</f>
        <v>367265</v>
      </c>
      <c r="H15" s="3">
        <v>0</v>
      </c>
      <c r="I15" s="3">
        <f>G15+H15</f>
        <v>367265</v>
      </c>
      <c r="J15" s="31" t="s">
        <v>60</v>
      </c>
      <c r="M15" s="3"/>
    </row>
    <row r="16" spans="2:13" ht="12.75">
      <c r="B16" t="s">
        <v>41</v>
      </c>
      <c r="D16" s="16" t="s">
        <v>42</v>
      </c>
      <c r="E16" s="3">
        <v>666000</v>
      </c>
      <c r="F16" s="3">
        <v>469080</v>
      </c>
      <c r="G16" s="3">
        <f t="shared" si="0"/>
        <v>196920</v>
      </c>
      <c r="H16" s="3">
        <v>0</v>
      </c>
      <c r="I16" s="3">
        <f aca="true" t="shared" si="1" ref="I16:I31">G16+H16</f>
        <v>196920</v>
      </c>
      <c r="J16" s="31" t="s">
        <v>61</v>
      </c>
      <c r="M16" s="3"/>
    </row>
    <row r="17" spans="2:13" ht="12.75">
      <c r="B17" t="s">
        <v>14</v>
      </c>
      <c r="D17" s="17">
        <v>318092</v>
      </c>
      <c r="E17" s="3">
        <v>672749</v>
      </c>
      <c r="F17" s="3">
        <v>525358</v>
      </c>
      <c r="G17" s="3">
        <f t="shared" si="0"/>
        <v>147391</v>
      </c>
      <c r="H17" s="3">
        <v>0</v>
      </c>
      <c r="I17" s="3">
        <f t="shared" si="1"/>
        <v>147391</v>
      </c>
      <c r="J17" s="31" t="s">
        <v>62</v>
      </c>
      <c r="M17" s="3"/>
    </row>
    <row r="18" spans="2:10" ht="12.75">
      <c r="B18" t="s">
        <v>15</v>
      </c>
      <c r="D18" s="17">
        <v>362001</v>
      </c>
      <c r="E18" s="3">
        <v>173246</v>
      </c>
      <c r="F18" s="3">
        <v>39977</v>
      </c>
      <c r="G18" s="3">
        <f t="shared" si="0"/>
        <v>133269</v>
      </c>
      <c r="H18" s="3">
        <v>0</v>
      </c>
      <c r="I18" s="3">
        <f t="shared" si="1"/>
        <v>133269</v>
      </c>
      <c r="J18" s="31" t="s">
        <v>63</v>
      </c>
    </row>
    <row r="19" spans="2:10" ht="12.75">
      <c r="B19" t="s">
        <v>64</v>
      </c>
      <c r="D19" s="17">
        <v>364024</v>
      </c>
      <c r="E19" s="3">
        <v>135110</v>
      </c>
      <c r="F19" s="3">
        <v>109428</v>
      </c>
      <c r="G19" s="3">
        <f t="shared" si="0"/>
        <v>25682</v>
      </c>
      <c r="H19" s="3">
        <v>0</v>
      </c>
      <c r="I19" s="3">
        <f t="shared" si="1"/>
        <v>25682</v>
      </c>
      <c r="J19" s="31" t="s">
        <v>58</v>
      </c>
    </row>
    <row r="20" spans="2:10" ht="12.75">
      <c r="B20" t="s">
        <v>16</v>
      </c>
      <c r="D20" s="17">
        <v>364025</v>
      </c>
      <c r="E20" s="3">
        <v>130152</v>
      </c>
      <c r="F20" s="3">
        <v>-3496</v>
      </c>
      <c r="G20" s="3">
        <f t="shared" si="0"/>
        <v>133648</v>
      </c>
      <c r="H20" s="3">
        <v>0</v>
      </c>
      <c r="I20" s="3">
        <f t="shared" si="1"/>
        <v>133648</v>
      </c>
      <c r="J20" s="31" t="s">
        <v>65</v>
      </c>
    </row>
    <row r="21" spans="2:10" ht="12.75">
      <c r="B21" t="s">
        <v>66</v>
      </c>
      <c r="D21" s="17">
        <v>364027</v>
      </c>
      <c r="E21" s="3">
        <v>86120</v>
      </c>
      <c r="F21" s="3">
        <v>80357</v>
      </c>
      <c r="G21" s="3">
        <f t="shared" si="0"/>
        <v>5763</v>
      </c>
      <c r="H21" s="3">
        <v>0</v>
      </c>
      <c r="I21" s="3">
        <f t="shared" si="1"/>
        <v>5763</v>
      </c>
      <c r="J21" s="31" t="s">
        <v>58</v>
      </c>
    </row>
    <row r="22" spans="2:10" ht="12.75">
      <c r="B22" t="s">
        <v>43</v>
      </c>
      <c r="D22" s="16" t="s">
        <v>44</v>
      </c>
      <c r="E22" s="3">
        <v>150000</v>
      </c>
      <c r="F22" s="3">
        <v>15000</v>
      </c>
      <c r="G22" s="3">
        <f t="shared" si="0"/>
        <v>135000</v>
      </c>
      <c r="H22" s="3">
        <v>0</v>
      </c>
      <c r="I22" s="3">
        <f t="shared" si="1"/>
        <v>135000</v>
      </c>
      <c r="J22" s="31" t="s">
        <v>58</v>
      </c>
    </row>
    <row r="23" spans="2:10" ht="12.75">
      <c r="B23" t="s">
        <v>17</v>
      </c>
      <c r="D23" s="17">
        <v>364040</v>
      </c>
      <c r="E23" s="3">
        <v>693037</v>
      </c>
      <c r="F23" s="3">
        <v>375579</v>
      </c>
      <c r="G23" s="3">
        <f t="shared" si="0"/>
        <v>317458</v>
      </c>
      <c r="H23" s="3">
        <v>0</v>
      </c>
      <c r="I23" s="3">
        <f t="shared" si="1"/>
        <v>317458</v>
      </c>
      <c r="J23" s="31" t="s">
        <v>58</v>
      </c>
    </row>
    <row r="24" spans="2:10" ht="12.75">
      <c r="B24" t="s">
        <v>22</v>
      </c>
      <c r="D24" s="17">
        <v>364045</v>
      </c>
      <c r="E24" s="3">
        <v>71660</v>
      </c>
      <c r="F24" s="3">
        <v>59758</v>
      </c>
      <c r="G24" s="3">
        <f t="shared" si="0"/>
        <v>11902</v>
      </c>
      <c r="H24" s="3">
        <v>0</v>
      </c>
      <c r="I24" s="3">
        <f>G24+H24</f>
        <v>11902</v>
      </c>
      <c r="J24" s="31" t="s">
        <v>67</v>
      </c>
    </row>
    <row r="25" spans="2:11" s="32" customFormat="1" ht="20.25" customHeight="1">
      <c r="B25" s="32" t="s">
        <v>18</v>
      </c>
      <c r="D25" s="35" t="s">
        <v>45</v>
      </c>
      <c r="E25" s="34">
        <v>234697</v>
      </c>
      <c r="F25" s="34">
        <v>95238</v>
      </c>
      <c r="G25" s="34">
        <f>SUM(E25-F25)</f>
        <v>139459</v>
      </c>
      <c r="H25" s="34">
        <v>0</v>
      </c>
      <c r="I25" s="34">
        <f t="shared" si="1"/>
        <v>139459</v>
      </c>
      <c r="J25" s="36" t="s">
        <v>68</v>
      </c>
      <c r="K25" s="38"/>
    </row>
    <row r="26" spans="2:10" ht="12.75">
      <c r="B26" t="s">
        <v>23</v>
      </c>
      <c r="D26" s="17">
        <v>373011</v>
      </c>
      <c r="E26" s="3">
        <v>2598223</v>
      </c>
      <c r="F26" s="3">
        <v>2585090</v>
      </c>
      <c r="G26" s="3">
        <f>SUM(E26-F26)</f>
        <v>13133</v>
      </c>
      <c r="H26" s="3">
        <v>0</v>
      </c>
      <c r="I26" s="3">
        <f t="shared" si="1"/>
        <v>13133</v>
      </c>
      <c r="J26" s="31" t="s">
        <v>69</v>
      </c>
    </row>
    <row r="27" spans="2:10" ht="12.75">
      <c r="B27" t="s">
        <v>30</v>
      </c>
      <c r="D27" s="17">
        <v>374001</v>
      </c>
      <c r="E27" s="3">
        <v>8809975</v>
      </c>
      <c r="F27" s="3">
        <v>7374725</v>
      </c>
      <c r="G27" s="3">
        <f>SUM(E27-F27)</f>
        <v>1435250</v>
      </c>
      <c r="H27" s="3" t="s">
        <v>72</v>
      </c>
      <c r="I27" s="3">
        <v>1000000</v>
      </c>
      <c r="J27" s="31" t="s">
        <v>58</v>
      </c>
    </row>
    <row r="28" spans="2:10" ht="12.75">
      <c r="B28" t="s">
        <v>19</v>
      </c>
      <c r="D28" s="17">
        <v>599001</v>
      </c>
      <c r="E28" s="3">
        <v>1081940</v>
      </c>
      <c r="F28" s="3">
        <v>1042747</v>
      </c>
      <c r="G28" s="3">
        <f>SUM(E28-F28)</f>
        <v>39193</v>
      </c>
      <c r="H28" s="3">
        <v>0</v>
      </c>
      <c r="I28" s="3">
        <f t="shared" si="1"/>
        <v>39193</v>
      </c>
      <c r="J28" s="31" t="s">
        <v>70</v>
      </c>
    </row>
    <row r="29" spans="4:10" ht="12.75">
      <c r="D29" s="17"/>
      <c r="E29" s="3"/>
      <c r="F29" s="3"/>
      <c r="H29" s="17" t="s">
        <v>79</v>
      </c>
      <c r="I29" s="3">
        <f>SUM(I13:I28)</f>
        <v>2869407</v>
      </c>
      <c r="J29" s="31"/>
    </row>
    <row r="30" spans="2:10" ht="12.75">
      <c r="B30" t="s">
        <v>74</v>
      </c>
      <c r="D30" s="16" t="s">
        <v>73</v>
      </c>
      <c r="E30" s="3">
        <v>494436</v>
      </c>
      <c r="F30" s="3">
        <v>394031</v>
      </c>
      <c r="G30" s="3">
        <f>SUM(E30-F30)</f>
        <v>100405</v>
      </c>
      <c r="H30" s="3"/>
      <c r="I30" s="3">
        <f t="shared" si="1"/>
        <v>100405</v>
      </c>
      <c r="J30" s="31" t="s">
        <v>77</v>
      </c>
    </row>
    <row r="31" spans="2:10" ht="12.75">
      <c r="B31" t="s">
        <v>75</v>
      </c>
      <c r="D31" s="16" t="s">
        <v>76</v>
      </c>
      <c r="E31" s="3">
        <v>-1074010</v>
      </c>
      <c r="F31" s="3">
        <v>-1082408</v>
      </c>
      <c r="G31" s="3">
        <f>SUM(E31-F31)</f>
        <v>8398</v>
      </c>
      <c r="H31" s="3"/>
      <c r="I31" s="3">
        <f t="shared" si="1"/>
        <v>8398</v>
      </c>
      <c r="J31" s="31" t="s">
        <v>77</v>
      </c>
    </row>
    <row r="32" spans="2:11" s="32" customFormat="1" ht="28.5" customHeight="1">
      <c r="B32" s="32" t="s">
        <v>37</v>
      </c>
      <c r="D32" s="33" t="s">
        <v>38</v>
      </c>
      <c r="E32" s="34">
        <v>-52206</v>
      </c>
      <c r="F32" s="34">
        <v>-225202</v>
      </c>
      <c r="G32" s="34">
        <f>SUM(E32-F32)</f>
        <v>172996</v>
      </c>
      <c r="H32" s="34" t="s">
        <v>72</v>
      </c>
      <c r="I32" s="34">
        <v>130000</v>
      </c>
      <c r="J32" s="36" t="s">
        <v>71</v>
      </c>
      <c r="K32" s="37"/>
    </row>
    <row r="33" spans="4:10" ht="12.75">
      <c r="D33" s="17"/>
      <c r="E33" s="3"/>
      <c r="F33" s="3"/>
      <c r="G33" s="3"/>
      <c r="H33" s="3"/>
      <c r="I33" s="3"/>
      <c r="J33" s="30"/>
    </row>
    <row r="34" spans="2:11" s="1" customFormat="1" ht="12.75">
      <c r="B34" s="1" t="s">
        <v>0</v>
      </c>
      <c r="E34" s="7">
        <f>SUM(E9:E32)</f>
        <v>44641444</v>
      </c>
      <c r="F34" s="7">
        <f>SUM(F9:F32)</f>
        <v>41069966</v>
      </c>
      <c r="G34" s="7">
        <f>SUM(G9:G32)</f>
        <v>3571478</v>
      </c>
      <c r="H34" s="7">
        <f>SUM(H9:H32)</f>
        <v>628688</v>
      </c>
      <c r="I34" s="7">
        <f>SUM(I9:I32)-I29</f>
        <v>3721920</v>
      </c>
      <c r="J34" s="8"/>
      <c r="K34" s="7"/>
    </row>
    <row r="35" spans="5:10" ht="12.75">
      <c r="E35" s="3" t="s">
        <v>78</v>
      </c>
      <c r="F35" s="3"/>
      <c r="G35" s="3">
        <v>-478246</v>
      </c>
      <c r="H35" s="3"/>
      <c r="I35" s="3"/>
      <c r="J35" s="6"/>
    </row>
    <row r="36" spans="2:10" s="1" customFormat="1" ht="12.75">
      <c r="B36" s="1" t="s">
        <v>36</v>
      </c>
      <c r="E36" s="7"/>
      <c r="F36" s="7"/>
      <c r="G36" s="11">
        <f>I34-H37</f>
        <v>3093232</v>
      </c>
      <c r="H36" s="7"/>
      <c r="I36" s="7"/>
      <c r="J36" s="8"/>
    </row>
    <row r="37" spans="2:11" ht="12" customHeight="1">
      <c r="B37" s="12" t="s">
        <v>24</v>
      </c>
      <c r="E37" s="3"/>
      <c r="F37" s="3"/>
      <c r="G37" s="3"/>
      <c r="H37" s="7">
        <f>H34</f>
        <v>628688</v>
      </c>
      <c r="I37" s="3"/>
      <c r="J37" s="3"/>
      <c r="K37" s="6"/>
    </row>
    <row r="39" ht="12.75">
      <c r="L39" s="3"/>
    </row>
    <row r="40" ht="12.75">
      <c r="G40" s="3"/>
    </row>
    <row r="41" ht="12.75">
      <c r="G41" s="3"/>
    </row>
    <row r="44" ht="12.75">
      <c r="G44" s="3"/>
    </row>
  </sheetData>
  <sheetProtection/>
  <mergeCells count="2">
    <mergeCell ref="J32:K32"/>
    <mergeCell ref="J25:K25"/>
  </mergeCells>
  <printOptions/>
  <pageMargins left="0" right="0" top="0.35433070866141736" bottom="0.1968503937007874" header="0" footer="0"/>
  <pageSetup horizontalDpi="600" verticalDpi="600" orientation="landscape" paperSize="9" r:id="rId1"/>
  <headerFooter alignWithMargins="0">
    <oddFooter>&amp;L&amp;8Dok.nr. 17075-13 Sag nr. 2015-13&amp;R&amp;P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A9" sqref="A9:G19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5" max="6" width="13.140625" style="0" customWidth="1"/>
    <col min="7" max="7" width="14.00390625" style="0" customWidth="1"/>
    <col min="8" max="8" width="3.421875" style="0" customWidth="1"/>
    <col min="9" max="9" width="4.00390625" style="0" customWidth="1"/>
    <col min="10" max="10" width="16.28125" style="4" customWidth="1"/>
  </cols>
  <sheetData>
    <row r="1" ht="13.5" thickBot="1"/>
    <row r="2" spans="2:13" ht="26.25" thickBot="1">
      <c r="B2" s="27" t="s">
        <v>32</v>
      </c>
      <c r="C2" s="19"/>
      <c r="D2" s="19"/>
      <c r="E2" s="19"/>
      <c r="F2" s="19"/>
      <c r="G2" s="19"/>
      <c r="H2" s="19"/>
      <c r="I2" s="19"/>
      <c r="J2" s="19"/>
      <c r="K2" s="20"/>
      <c r="L2" s="20"/>
      <c r="M2" s="21"/>
    </row>
    <row r="4" spans="2:3" ht="18">
      <c r="B4" s="15" t="s">
        <v>2</v>
      </c>
      <c r="C4" s="2"/>
    </row>
    <row r="5" ht="18">
      <c r="B5" s="15" t="s">
        <v>4</v>
      </c>
    </row>
    <row r="6" spans="2:13" s="1" customFormat="1" ht="39" customHeight="1">
      <c r="B6" s="24" t="s">
        <v>11</v>
      </c>
      <c r="C6" s="24"/>
      <c r="D6" s="25" t="s">
        <v>12</v>
      </c>
      <c r="E6" s="26" t="s">
        <v>34</v>
      </c>
      <c r="F6" s="26" t="s">
        <v>35</v>
      </c>
      <c r="G6" s="23" t="s">
        <v>33</v>
      </c>
      <c r="H6" s="26"/>
      <c r="I6" s="26"/>
      <c r="J6" s="26" t="s">
        <v>5</v>
      </c>
      <c r="K6" s="22"/>
      <c r="L6" s="22"/>
      <c r="M6" s="22"/>
    </row>
    <row r="7" spans="7:9" ht="24.75" customHeight="1">
      <c r="G7" s="18" t="s">
        <v>8</v>
      </c>
      <c r="H7" s="5"/>
      <c r="I7" s="5"/>
    </row>
    <row r="8" ht="12.75">
      <c r="J8"/>
    </row>
    <row r="9" spans="2:10" ht="12.75">
      <c r="B9" t="s">
        <v>10</v>
      </c>
      <c r="E9" s="3"/>
      <c r="F9" s="3"/>
      <c r="G9" s="3"/>
      <c r="H9" s="3"/>
      <c r="I9" s="3"/>
      <c r="J9"/>
    </row>
    <row r="10" spans="2:10" ht="12.75">
      <c r="B10" t="s">
        <v>49</v>
      </c>
      <c r="D10" s="16" t="s">
        <v>50</v>
      </c>
      <c r="E10" s="3">
        <v>1500000</v>
      </c>
      <c r="F10" s="3">
        <v>0</v>
      </c>
      <c r="G10" s="3">
        <f aca="true" t="shared" si="0" ref="G10:G16">SUM(E10-F10)</f>
        <v>1500000</v>
      </c>
      <c r="H10" s="3"/>
      <c r="I10" s="3"/>
      <c r="J10" s="6"/>
    </row>
    <row r="11" spans="2:10" ht="12.75">
      <c r="B11" t="s">
        <v>51</v>
      </c>
      <c r="D11" s="16" t="s">
        <v>52</v>
      </c>
      <c r="E11" s="3">
        <v>1574167</v>
      </c>
      <c r="F11" s="3">
        <v>10118</v>
      </c>
      <c r="G11" s="3">
        <f t="shared" si="0"/>
        <v>1564049</v>
      </c>
      <c r="H11" s="3"/>
      <c r="I11" s="3"/>
      <c r="J11" s="6"/>
    </row>
    <row r="12" spans="2:10" ht="24.75" customHeight="1">
      <c r="B12" s="39" t="s">
        <v>53</v>
      </c>
      <c r="C12" s="39"/>
      <c r="D12" s="16" t="s">
        <v>54</v>
      </c>
      <c r="E12" s="3">
        <v>290000</v>
      </c>
      <c r="F12" s="3">
        <v>279416</v>
      </c>
      <c r="G12" s="3">
        <f t="shared" si="0"/>
        <v>10584</v>
      </c>
      <c r="H12" s="3"/>
      <c r="I12" s="3"/>
      <c r="J12" s="6"/>
    </row>
    <row r="13" spans="2:10" ht="12.75">
      <c r="B13" t="s">
        <v>31</v>
      </c>
      <c r="D13" s="17">
        <v>318833</v>
      </c>
      <c r="E13" s="3">
        <v>295734</v>
      </c>
      <c r="F13" s="3">
        <v>184311</v>
      </c>
      <c r="G13" s="3">
        <f t="shared" si="0"/>
        <v>111423</v>
      </c>
      <c r="H13" s="3"/>
      <c r="I13" s="3"/>
      <c r="J13"/>
    </row>
    <row r="14" spans="2:10" ht="12.75">
      <c r="B14" t="s">
        <v>55</v>
      </c>
      <c r="D14" s="17">
        <v>363010</v>
      </c>
      <c r="E14" s="3">
        <v>117176</v>
      </c>
      <c r="F14" s="3">
        <v>52774</v>
      </c>
      <c r="G14" s="3">
        <f t="shared" si="0"/>
        <v>64402</v>
      </c>
      <c r="H14" s="3"/>
      <c r="I14" s="3"/>
      <c r="J14"/>
    </row>
    <row r="15" spans="2:10" ht="27" customHeight="1">
      <c r="B15" s="39" t="s">
        <v>56</v>
      </c>
      <c r="C15" s="39"/>
      <c r="D15" s="17">
        <v>364855</v>
      </c>
      <c r="E15" s="3">
        <v>400000</v>
      </c>
      <c r="F15" s="3">
        <v>0</v>
      </c>
      <c r="G15" s="3">
        <f t="shared" si="0"/>
        <v>400000</v>
      </c>
      <c r="H15" s="3"/>
      <c r="I15" s="3"/>
      <c r="J15"/>
    </row>
    <row r="16" spans="2:10" ht="25.5" customHeight="1">
      <c r="B16" s="39" t="s">
        <v>57</v>
      </c>
      <c r="C16" s="39"/>
      <c r="D16" s="17">
        <v>364860</v>
      </c>
      <c r="E16" s="3">
        <v>469096</v>
      </c>
      <c r="F16" s="3">
        <v>1632</v>
      </c>
      <c r="G16" s="3">
        <f t="shared" si="0"/>
        <v>467464</v>
      </c>
      <c r="H16" s="3"/>
      <c r="I16" s="3"/>
      <c r="J16"/>
    </row>
    <row r="17" spans="2:10" ht="12.75">
      <c r="B17" s="9"/>
      <c r="D17" s="17"/>
      <c r="E17" s="3"/>
      <c r="F17" s="3"/>
      <c r="G17" s="3"/>
      <c r="H17" s="3"/>
      <c r="I17" s="3"/>
      <c r="J17"/>
    </row>
    <row r="18" spans="2:9" s="1" customFormat="1" ht="12.75">
      <c r="B18" s="1" t="s">
        <v>0</v>
      </c>
      <c r="E18" s="7"/>
      <c r="F18" s="7"/>
      <c r="G18" s="7">
        <f>SUM(G9:G16)</f>
        <v>4117922</v>
      </c>
      <c r="H18" s="7"/>
      <c r="I18" s="7"/>
    </row>
  </sheetData>
  <sheetProtection/>
  <mergeCells count="3">
    <mergeCell ref="B12:C12"/>
    <mergeCell ref="B15:C15"/>
    <mergeCell ref="B16:C16"/>
  </mergeCells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Jørn Pedersen</cp:lastModifiedBy>
  <cp:lastPrinted>2013-03-07T09:24:52Z</cp:lastPrinted>
  <dcterms:created xsi:type="dcterms:W3CDTF">2008-01-30T07:27:00Z</dcterms:created>
  <dcterms:modified xsi:type="dcterms:W3CDTF">2013-03-14T09:09:08Z</dcterms:modified>
  <cp:category/>
  <cp:version/>
  <cp:contentType/>
  <cp:contentStatus/>
</cp:coreProperties>
</file>